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570" tabRatio="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<sst xmlns="http://schemas.openxmlformats.org/spreadsheetml/2006/main" count="93" uniqueCount="87">
  <si>
    <t>konto</t>
  </si>
  <si>
    <t>ukupno</t>
  </si>
  <si>
    <t>MINISTARSTVO</t>
  </si>
  <si>
    <t>ŽUPANIJA</t>
  </si>
  <si>
    <t>OPĆINA</t>
  </si>
  <si>
    <t>ŠK</t>
  </si>
  <si>
    <t>PB</t>
  </si>
  <si>
    <t>UKUPNO E-H</t>
  </si>
  <si>
    <t>VRTIĆ</t>
  </si>
  <si>
    <t>IZLETI</t>
  </si>
  <si>
    <t>INVESTICIJA</t>
  </si>
  <si>
    <t>3111 Plaće za zaposlene</t>
  </si>
  <si>
    <t>3113 Plaće za prekovremeni rad</t>
  </si>
  <si>
    <t>3114 Plaće za posebne uvjete rada</t>
  </si>
  <si>
    <t>3121 Jubilarne,dar djeci,regres…</t>
  </si>
  <si>
    <t>3132 Doprinos za zdravstveno osig.</t>
  </si>
  <si>
    <t>3133 Doprinos za zapošljavanje</t>
  </si>
  <si>
    <t>3211 Službena putovanja</t>
  </si>
  <si>
    <t>3212 Naknada za prijevoz na posao</t>
  </si>
  <si>
    <t>3213 Seminari,tečajevi</t>
  </si>
  <si>
    <t>3214 Korištenje osobnog automobila</t>
  </si>
  <si>
    <t>3221 Uredski materijal i ost.mat.rash.</t>
  </si>
  <si>
    <t>3222 Materijal i sirovine</t>
  </si>
  <si>
    <t>3223 Energija</t>
  </si>
  <si>
    <t>3224 Mat.i djelovi za tek.održavanje</t>
  </si>
  <si>
    <t>3225 Sitni inventar</t>
  </si>
  <si>
    <t>3227 Službena ,radna i zaš.odjeća</t>
  </si>
  <si>
    <t>3231 Usluge telefona,pošte</t>
  </si>
  <si>
    <t>3232 Usluge tek.i inves.održavanja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</si>
  <si>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</si>
  <si>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</si>
  <si>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</si>
  <si>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</si>
  <si>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</si>
  <si>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</si>
  <si>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</si>
  <si>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</si>
  <si>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</t>
  </si>
  <si>
    <t>3295 Pristojbe i naknade</t>
  </si>
  <si>
    <t>3299 Ostali nespomenuti izdaci</t>
  </si>
  <si>
    <t>3423 Kamate za kredite</t>
  </si>
  <si>
    <t>3431 Bankarske usl.i platni promet</t>
  </si>
  <si>
    <t>3434 Ostali nespom.financ.rezultati</t>
  </si>
  <si>
    <t>3811 Donacije</t>
  </si>
  <si>
    <t>4221 Uredska oprema i namještaj</t>
  </si>
  <si>
    <t>4222 Komunikacijska oprema</t>
  </si>
  <si>
    <t>4225 Instrumenti,uređaji ,strojevi</t>
  </si>
  <si>
    <t>4226 Sportska i glazbena oprema</t>
  </si>
  <si>
    <t>4227 Uređaji,strojevi i oprema ostali</t>
  </si>
  <si>
    <t>4241 Knjige u knjižnici</t>
  </si>
  <si>
    <t>4212 Poslovni objekti</t>
  </si>
  <si>
    <t>4262 Ulaganje u računalne programe</t>
  </si>
  <si>
    <t>4264 Ostala nemat.imovina</t>
  </si>
  <si>
    <t>4511 Dodatna ulag.na građ.objektima</t>
  </si>
  <si>
    <t>5441 Otplata glavnica</t>
  </si>
  <si>
    <t>UKUPNO:</t>
  </si>
  <si>
    <t>OSTALO I VLAS.</t>
  </si>
  <si>
    <t>COMENIUS</t>
  </si>
  <si>
    <t>IZNOS</t>
  </si>
  <si>
    <t>KONTO I NAZIV KONTA</t>
  </si>
  <si>
    <t>63231 TEK.DONACIJE EU</t>
  </si>
  <si>
    <t>64132 KAMATE</t>
  </si>
  <si>
    <t>64141 PRODAJA PAPIRA</t>
  </si>
  <si>
    <t>66151 NAJAM PROSTORA</t>
  </si>
  <si>
    <t>65269 OSTALI PRIHODI</t>
  </si>
  <si>
    <t>65264 SUFINNANCIRANJE-IZLETI</t>
  </si>
  <si>
    <t>65264 SUFINANCIRANJE-ŠK.KUHINJA</t>
  </si>
  <si>
    <t>6711111 MINISTARSTVO PLAĆE</t>
  </si>
  <si>
    <t>6711112 MINISTARSTVO PRIJEVOZ</t>
  </si>
  <si>
    <t>6711113 MINISTARSTVO JUBILARNE,DAR DJECI</t>
  </si>
  <si>
    <t>6711121 ŽUPANIJA MATERIJALNI</t>
  </si>
  <si>
    <t>45         ŽUPANIJA INVESTICIJA</t>
  </si>
  <si>
    <t>6711131 OPĆINA VRTIĆ</t>
  </si>
  <si>
    <t>6711131 MINIST.VRTIĆ</t>
  </si>
  <si>
    <t>6711132 OPĆINA INFORMATIKA</t>
  </si>
  <si>
    <t>6711133 OPĆINA NJEMAČKI</t>
  </si>
  <si>
    <t xml:space="preserve">6711135 OPĆINA POMOĆI </t>
  </si>
  <si>
    <t>6711136 OPĆINA MATERIJALNI</t>
  </si>
  <si>
    <t>45          INVESTICIJA</t>
  </si>
  <si>
    <t>UKUPNO PRIHODI</t>
  </si>
  <si>
    <t>FINANCIJSKI PLAN RASHODA ZA 2017.GODINU.</t>
  </si>
  <si>
    <t>FINANCIJSKI PLAN PRIHODA ZA 2017.GODINU</t>
  </si>
  <si>
    <t>Klasa:400-01/14-01/24</t>
  </si>
  <si>
    <t>Urbroj:2186-136-01-14-1</t>
  </si>
  <si>
    <t>Šemovec,18.12.2014.</t>
  </si>
  <si>
    <t>PREDSJEDNICA ŠKOLSKOG ODBORA:</t>
  </si>
  <si>
    <t>Maja Vitković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</si>
</sst>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#,##0.00\ &quot;kn&quot;"/>
  </numFmts>
  <fonts count="4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4" fontId="2" fillId="0" borderId="33" xfId="0" applyNumberFormat="1" applyFon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37" xfId="0" applyFont="1" applyBorder="1" applyAlignment="1">
      <alignment horizontal="left" vertical="center"/>
    </xf>
    <xf numFmtId="4" fontId="2" fillId="0" borderId="32" xfId="0" applyNumberFormat="1" applyFont="1" applyBorder="1" applyAlignment="1">
      <alignment/>
    </xf>
    <xf numFmtId="0" fontId="6" fillId="0" borderId="36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29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24" xfId="0" applyFont="1" applyBorder="1" applyAlignment="1">
      <alignment horizontal="left" vertical="center"/>
    </xf>
    <xf numFmtId="4" fontId="6" fillId="0" borderId="24" xfId="0" applyNumberFormat="1" applyFont="1" applyBorder="1" applyAlignment="1">
      <alignment/>
    </xf>
    <xf numFmtId="0" fontId="6" fillId="0" borderId="35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" fontId="9" fillId="0" borderId="11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9" fillId="0" borderId="16" xfId="0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4" fontId="9" fillId="0" borderId="26" xfId="0" applyNumberFormat="1" applyFont="1" applyBorder="1" applyAlignment="1">
      <alignment/>
    </xf>
    <xf numFmtId="0" fontId="8" fillId="0" borderId="26" xfId="0" applyNumberFormat="1" applyFont="1" applyBorder="1" applyAlignment="1">
      <alignment horizontal="left"/>
    </xf>
    <xf numFmtId="44" fontId="8" fillId="0" borderId="11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1" xfId="0" applyNumberFormat="1" applyFont="1" applyBorder="1" applyAlignment="1">
      <alignment/>
    </xf>
    <xf numFmtId="44" fontId="9" fillId="0" borderId="11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8" fontId="8" fillId="0" borderId="11" xfId="0" applyNumberFormat="1" applyFont="1" applyBorder="1" applyAlignment="1">
      <alignment/>
    </xf>
    <xf numFmtId="8" fontId="9" fillId="0" borderId="11" xfId="0" applyNumberFormat="1" applyFont="1" applyBorder="1" applyAlignment="1">
      <alignment/>
    </xf>
    <xf numFmtId="4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1" defaultTableStyle="TableStyleMedium2" defaultPivotStyle="PivotStyleLight16">
    <tableStyle name="Stil tablic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74">
      <selection activeCell="D106" sqref="D106"/>
    </sheetView>
  </sheetViews>
  <sheetFormatPr defaultColWidth="9.140625" defaultRowHeight="12.75"/>
  <cols>
    <col min="1" max="1" width="33.7109375" style="33" customWidth="1"/>
    <col min="2" max="2" width="18.57421875" style="0" customWidth="1"/>
    <col min="3" max="3" width="0.13671875" style="0" customWidth="1"/>
    <col min="4" max="4" width="21.140625" style="0" customWidth="1"/>
    <col min="5" max="5" width="10.00390625" style="0" customWidth="1"/>
    <col min="6" max="6" width="11.28125" style="0" customWidth="1"/>
    <col min="7" max="7" width="5.7109375" style="0" customWidth="1"/>
    <col min="8" max="8" width="10.140625" style="0" customWidth="1"/>
    <col min="9" max="9" width="10.8515625" style="0" customWidth="1"/>
    <col min="10" max="10" width="13.7109375" style="0" customWidth="1"/>
    <col min="11" max="11" width="11.7109375" style="0" customWidth="1"/>
    <col min="12" max="12" width="4.8515625" style="0" hidden="1" customWidth="1"/>
    <col min="13" max="13" width="0.13671875" style="0" customWidth="1"/>
    <col min="14" max="14" width="11.7109375" style="0" customWidth="1"/>
    <col min="15" max="15" width="16.140625" style="0" customWidth="1"/>
    <col min="16" max="16" width="14.7109375" style="0" customWidth="1"/>
  </cols>
  <sheetData>
    <row r="1" spans="1:7" ht="18.75" customHeight="1" thickBot="1">
      <c r="A1" s="92" t="s">
        <v>80</v>
      </c>
      <c r="B1" s="30"/>
      <c r="C1" s="31"/>
      <c r="D1" s="30"/>
      <c r="E1" s="30"/>
      <c r="F1" s="30"/>
      <c r="G1" s="8"/>
    </row>
    <row r="2" spans="5:7" ht="0" customHeight="1" hidden="1" thickBot="1">
      <c r="E2" s="8"/>
      <c r="F2" s="8"/>
      <c r="G2" s="8"/>
    </row>
    <row r="3" ht="13.5" hidden="1" thickBot="1"/>
    <row r="4" ht="13.5" hidden="1" thickBot="1"/>
    <row r="5" spans="1:16" ht="14.25" thickBot="1" thickTop="1">
      <c r="A5" s="34" t="s">
        <v>0</v>
      </c>
      <c r="B5" s="15" t="s">
        <v>3</v>
      </c>
      <c r="C5" s="16" t="s">
        <v>3</v>
      </c>
      <c r="D5" s="16" t="s">
        <v>4</v>
      </c>
      <c r="E5" s="16" t="s">
        <v>8</v>
      </c>
      <c r="F5" s="16" t="s">
        <v>5</v>
      </c>
      <c r="G5" s="16" t="s">
        <v>6</v>
      </c>
      <c r="H5" s="16" t="s">
        <v>9</v>
      </c>
      <c r="I5" s="17" t="s">
        <v>56</v>
      </c>
      <c r="J5" s="17" t="s">
        <v>7</v>
      </c>
      <c r="K5" s="18" t="s">
        <v>10</v>
      </c>
      <c r="L5" s="18"/>
      <c r="M5" s="19"/>
      <c r="N5" s="19" t="s">
        <v>57</v>
      </c>
      <c r="O5" s="20" t="s">
        <v>2</v>
      </c>
      <c r="P5" s="21" t="s">
        <v>1</v>
      </c>
    </row>
    <row r="6" spans="1:16" ht="13.5" thickTop="1">
      <c r="A6" s="35" t="s">
        <v>11</v>
      </c>
      <c r="B6" s="4"/>
      <c r="C6" s="5"/>
      <c r="D6" s="5">
        <v>63000</v>
      </c>
      <c r="E6" s="5"/>
      <c r="F6" s="5"/>
      <c r="G6" s="5"/>
      <c r="H6" s="5"/>
      <c r="I6" s="7"/>
      <c r="J6" s="7">
        <f>SUM(B6:I6)</f>
        <v>63000</v>
      </c>
      <c r="K6" s="5"/>
      <c r="L6" s="5"/>
      <c r="M6" s="7"/>
      <c r="N6" s="7"/>
      <c r="O6" s="13">
        <v>2530000</v>
      </c>
      <c r="P6" s="14">
        <f>SUM(J6:O6)</f>
        <v>2593000</v>
      </c>
    </row>
    <row r="7" spans="1:16" ht="12.75">
      <c r="A7" s="36" t="s">
        <v>12</v>
      </c>
      <c r="B7" s="1">
        <v>0</v>
      </c>
      <c r="C7" s="2"/>
      <c r="D7" s="2">
        <v>53000</v>
      </c>
      <c r="E7" s="2"/>
      <c r="F7" s="2"/>
      <c r="G7" s="2"/>
      <c r="H7" s="2"/>
      <c r="I7" s="7"/>
      <c r="J7" s="7">
        <f>SUM(B7:I7)</f>
        <v>53000</v>
      </c>
      <c r="K7" s="2"/>
      <c r="L7" s="2"/>
      <c r="M7" s="6"/>
      <c r="N7" s="6"/>
      <c r="O7" s="3">
        <v>30000</v>
      </c>
      <c r="P7" s="14">
        <f aca="true" t="shared" si="0" ref="P7:P59">SUM(J7:O7)</f>
        <v>83000</v>
      </c>
    </row>
    <row r="8" spans="1:16" ht="12.75">
      <c r="A8" s="36" t="s">
        <v>13</v>
      </c>
      <c r="B8" s="1"/>
      <c r="C8" s="2"/>
      <c r="D8" s="2"/>
      <c r="E8" s="2"/>
      <c r="F8" s="2"/>
      <c r="G8" s="2"/>
      <c r="H8" s="2"/>
      <c r="I8" s="7"/>
      <c r="J8" s="7">
        <f>SUM(B8:I8)</f>
        <v>0</v>
      </c>
      <c r="K8" s="2"/>
      <c r="L8" s="2"/>
      <c r="M8" s="6"/>
      <c r="N8" s="6"/>
      <c r="O8" s="3">
        <v>10000</v>
      </c>
      <c r="P8" s="14">
        <f t="shared" si="0"/>
        <v>10000</v>
      </c>
    </row>
    <row r="9" spans="1:16" s="60" customFormat="1" ht="15">
      <c r="A9" s="65">
        <v>311</v>
      </c>
      <c r="B9" s="53">
        <f>SUM(B6:B8)</f>
        <v>0</v>
      </c>
      <c r="C9" s="54"/>
      <c r="D9" s="54">
        <f>SUM(D6:D8)</f>
        <v>116000</v>
      </c>
      <c r="E9" s="54"/>
      <c r="F9" s="54"/>
      <c r="G9" s="54"/>
      <c r="H9" s="54"/>
      <c r="I9" s="55"/>
      <c r="J9" s="55">
        <f>SUM(J6:J8)</f>
        <v>116000</v>
      </c>
      <c r="K9" s="54"/>
      <c r="L9" s="54"/>
      <c r="M9" s="56"/>
      <c r="N9" s="56"/>
      <c r="O9" s="57">
        <f>SUM(O6:O8)</f>
        <v>2570000</v>
      </c>
      <c r="P9" s="58">
        <f>SUM(P6:P8)</f>
        <v>2686000</v>
      </c>
    </row>
    <row r="10" spans="1:16" ht="12.75">
      <c r="A10" s="36" t="s">
        <v>14</v>
      </c>
      <c r="B10" s="1">
        <v>0</v>
      </c>
      <c r="C10" s="2"/>
      <c r="D10" s="2">
        <v>500</v>
      </c>
      <c r="E10" s="2"/>
      <c r="F10" s="2"/>
      <c r="G10" s="2"/>
      <c r="H10" s="2"/>
      <c r="I10" s="7"/>
      <c r="J10" s="7">
        <f>SUM(B10:I10)</f>
        <v>500</v>
      </c>
      <c r="K10" s="2"/>
      <c r="L10" s="2"/>
      <c r="M10" s="6"/>
      <c r="N10" s="6"/>
      <c r="O10" s="3">
        <v>30000</v>
      </c>
      <c r="P10" s="14">
        <f t="shared" si="0"/>
        <v>30500</v>
      </c>
    </row>
    <row r="11" spans="1:16" s="60" customFormat="1" ht="15">
      <c r="A11" s="65">
        <v>312</v>
      </c>
      <c r="B11" s="53">
        <f>SUM(B10)</f>
        <v>0</v>
      </c>
      <c r="C11" s="54"/>
      <c r="D11" s="54">
        <f>SUM(D10)</f>
        <v>500</v>
      </c>
      <c r="E11" s="54"/>
      <c r="F11" s="54"/>
      <c r="G11" s="54"/>
      <c r="H11" s="54"/>
      <c r="I11" s="55"/>
      <c r="J11" s="55">
        <f>SUM(J10)</f>
        <v>500</v>
      </c>
      <c r="K11" s="54"/>
      <c r="L11" s="54"/>
      <c r="M11" s="56"/>
      <c r="N11" s="56"/>
      <c r="O11" s="57">
        <f>SUM(O10)</f>
        <v>30000</v>
      </c>
      <c r="P11" s="58">
        <f>SUM(P10)</f>
        <v>30500</v>
      </c>
    </row>
    <row r="12" spans="1:16" ht="12.75">
      <c r="A12" s="36" t="s">
        <v>15</v>
      </c>
      <c r="B12" s="1">
        <v>0</v>
      </c>
      <c r="C12" s="2"/>
      <c r="D12" s="2">
        <v>19000</v>
      </c>
      <c r="E12" s="2"/>
      <c r="F12" s="2"/>
      <c r="G12" s="2"/>
      <c r="H12" s="2"/>
      <c r="I12" s="7"/>
      <c r="J12" s="7">
        <f>SUM(B12:I12)</f>
        <v>19000</v>
      </c>
      <c r="K12" s="2"/>
      <c r="L12" s="2"/>
      <c r="M12" s="6"/>
      <c r="N12" s="6"/>
      <c r="O12" s="3">
        <v>398400</v>
      </c>
      <c r="P12" s="14">
        <f t="shared" si="0"/>
        <v>417400</v>
      </c>
    </row>
    <row r="13" spans="1:16" ht="12.75">
      <c r="A13" s="36" t="s">
        <v>16</v>
      </c>
      <c r="B13" s="1">
        <v>0</v>
      </c>
      <c r="C13" s="2"/>
      <c r="D13" s="2">
        <v>200</v>
      </c>
      <c r="E13" s="2"/>
      <c r="F13" s="2"/>
      <c r="G13" s="2"/>
      <c r="H13" s="2"/>
      <c r="I13" s="7"/>
      <c r="J13" s="7">
        <f>SUM(B13:I13)</f>
        <v>200</v>
      </c>
      <c r="K13" s="2"/>
      <c r="L13" s="2"/>
      <c r="M13" s="6"/>
      <c r="N13" s="6"/>
      <c r="O13" s="3">
        <v>46300</v>
      </c>
      <c r="P13" s="14">
        <f t="shared" si="0"/>
        <v>46500</v>
      </c>
    </row>
    <row r="14" spans="1:16" s="60" customFormat="1" ht="15">
      <c r="A14" s="66">
        <v>313</v>
      </c>
      <c r="B14" s="67">
        <f>SUM(B12:B13)</f>
        <v>0</v>
      </c>
      <c r="C14" s="68"/>
      <c r="D14" s="68">
        <f>SUM(D12:D13)</f>
        <v>19200</v>
      </c>
      <c r="E14" s="68"/>
      <c r="F14" s="68"/>
      <c r="G14" s="68"/>
      <c r="H14" s="68"/>
      <c r="I14" s="55"/>
      <c r="J14" s="55">
        <f>SUM(J12:J13)</f>
        <v>19200</v>
      </c>
      <c r="K14" s="54"/>
      <c r="L14" s="54"/>
      <c r="M14" s="56"/>
      <c r="N14" s="56"/>
      <c r="O14" s="57">
        <f>SUM(O12:O13)</f>
        <v>444700</v>
      </c>
      <c r="P14" s="58">
        <f>SUM(P12:P13)</f>
        <v>463900</v>
      </c>
    </row>
    <row r="15" spans="1:16" ht="12.75">
      <c r="A15" s="37" t="s">
        <v>17</v>
      </c>
      <c r="B15" s="4">
        <v>30000</v>
      </c>
      <c r="C15" s="5"/>
      <c r="D15" s="5"/>
      <c r="E15" s="5"/>
      <c r="F15" s="5"/>
      <c r="G15" s="5"/>
      <c r="H15" s="5">
        <v>6000</v>
      </c>
      <c r="I15" s="7"/>
      <c r="J15" s="7">
        <f>SUM(B15:I15)</f>
        <v>36000</v>
      </c>
      <c r="K15" s="2"/>
      <c r="L15" s="2"/>
      <c r="M15" s="6"/>
      <c r="N15" s="6">
        <v>33000</v>
      </c>
      <c r="O15" s="3"/>
      <c r="P15" s="14">
        <f t="shared" si="0"/>
        <v>69000</v>
      </c>
    </row>
    <row r="16" spans="1:16" ht="12.75">
      <c r="A16" s="37" t="s">
        <v>18</v>
      </c>
      <c r="B16" s="4">
        <v>0</v>
      </c>
      <c r="C16" s="5"/>
      <c r="D16" s="5">
        <v>4500</v>
      </c>
      <c r="E16" s="5"/>
      <c r="F16" s="5"/>
      <c r="G16" s="5"/>
      <c r="H16" s="5"/>
      <c r="I16" s="7"/>
      <c r="J16" s="7">
        <f>SUM(B16:I16)</f>
        <v>4500</v>
      </c>
      <c r="K16" s="2"/>
      <c r="L16" s="2"/>
      <c r="M16" s="6"/>
      <c r="N16" s="6"/>
      <c r="O16" s="3">
        <v>182000</v>
      </c>
      <c r="P16" s="14">
        <f t="shared" si="0"/>
        <v>186500</v>
      </c>
    </row>
    <row r="17" spans="1:16" ht="12.75">
      <c r="A17" s="38" t="s">
        <v>19</v>
      </c>
      <c r="B17" s="1">
        <v>10000</v>
      </c>
      <c r="C17" s="2"/>
      <c r="D17" s="2"/>
      <c r="E17" s="2">
        <v>0</v>
      </c>
      <c r="F17" s="2"/>
      <c r="G17" s="2"/>
      <c r="H17" s="2"/>
      <c r="I17" s="7"/>
      <c r="J17" s="7">
        <f>SUM(B17:I17)</f>
        <v>10000</v>
      </c>
      <c r="K17" s="2"/>
      <c r="L17" s="2"/>
      <c r="M17" s="6"/>
      <c r="N17" s="6"/>
      <c r="O17" s="3">
        <v>0</v>
      </c>
      <c r="P17" s="14">
        <f t="shared" si="0"/>
        <v>10000</v>
      </c>
    </row>
    <row r="18" spans="1:16" ht="12.75">
      <c r="A18" s="38" t="s">
        <v>20</v>
      </c>
      <c r="B18" s="1">
        <v>15000</v>
      </c>
      <c r="C18" s="2"/>
      <c r="D18" s="2"/>
      <c r="E18" s="2"/>
      <c r="F18" s="2"/>
      <c r="G18" s="2"/>
      <c r="H18" s="2"/>
      <c r="I18" s="7"/>
      <c r="J18" s="7">
        <f>SUM(B18:I18)</f>
        <v>15000</v>
      </c>
      <c r="K18" s="2"/>
      <c r="L18" s="2"/>
      <c r="M18" s="6"/>
      <c r="N18" s="6"/>
      <c r="O18" s="3"/>
      <c r="P18" s="14">
        <f t="shared" si="0"/>
        <v>15000</v>
      </c>
    </row>
    <row r="19" spans="1:256" s="59" customFormat="1" ht="15">
      <c r="A19" s="52">
        <v>321</v>
      </c>
      <c r="B19" s="53">
        <f>SUM(B15:B18)</f>
        <v>55000</v>
      </c>
      <c r="C19" s="54"/>
      <c r="D19" s="54">
        <f>SUM(D16:D18)</f>
        <v>4500</v>
      </c>
      <c r="E19" s="54">
        <f>SUM(E15:E18)</f>
        <v>0</v>
      </c>
      <c r="F19" s="54">
        <f>SUM(F6:F18)</f>
        <v>0</v>
      </c>
      <c r="G19" s="54"/>
      <c r="H19" s="54">
        <f>SUM(H15:H18)</f>
        <v>6000</v>
      </c>
      <c r="I19" s="55">
        <f>SUM(I6:I18)</f>
        <v>0</v>
      </c>
      <c r="J19" s="55">
        <f>SUM(J15:J18)</f>
        <v>65500</v>
      </c>
      <c r="K19" s="54"/>
      <c r="L19" s="54"/>
      <c r="M19" s="56"/>
      <c r="N19" s="56">
        <f>SUM(N15:N18)</f>
        <v>33000</v>
      </c>
      <c r="O19" s="57">
        <f>SUM(O15:O18)</f>
        <v>182000</v>
      </c>
      <c r="P19" s="58">
        <f>SUM(P15:P18)</f>
        <v>280500</v>
      </c>
      <c r="IV19" s="69">
        <f>SUM(J19:IU19)</f>
        <v>561000</v>
      </c>
    </row>
    <row r="20" spans="1:16" ht="12.75">
      <c r="A20" s="38" t="s">
        <v>21</v>
      </c>
      <c r="B20" s="1">
        <v>40000</v>
      </c>
      <c r="C20" s="2"/>
      <c r="D20" s="2">
        <v>10800</v>
      </c>
      <c r="E20" s="2">
        <v>5000</v>
      </c>
      <c r="F20" s="2"/>
      <c r="G20" s="2"/>
      <c r="H20" s="2"/>
      <c r="I20" s="7">
        <v>8000</v>
      </c>
      <c r="J20" s="7">
        <f aca="true" t="shared" si="1" ref="J20:J25">SUM(B20:I20)</f>
        <v>63800</v>
      </c>
      <c r="K20" s="2"/>
      <c r="L20" s="2"/>
      <c r="M20" s="6"/>
      <c r="N20" s="6"/>
      <c r="O20" s="3"/>
      <c r="P20" s="14">
        <f t="shared" si="0"/>
        <v>63800</v>
      </c>
    </row>
    <row r="21" spans="1:16" ht="12.75">
      <c r="A21" s="38" t="s">
        <v>22</v>
      </c>
      <c r="B21" s="1">
        <v>0</v>
      </c>
      <c r="C21" s="2"/>
      <c r="D21" s="2">
        <v>0</v>
      </c>
      <c r="E21" s="2">
        <v>0</v>
      </c>
      <c r="F21" s="2">
        <v>169000</v>
      </c>
      <c r="G21" s="2"/>
      <c r="H21" s="2"/>
      <c r="I21" s="7"/>
      <c r="J21" s="7">
        <f t="shared" si="1"/>
        <v>169000</v>
      </c>
      <c r="K21" s="2"/>
      <c r="L21" s="2"/>
      <c r="M21" s="6"/>
      <c r="N21" s="6"/>
      <c r="O21" s="3">
        <v>0</v>
      </c>
      <c r="P21" s="14">
        <f t="shared" si="0"/>
        <v>169000</v>
      </c>
    </row>
    <row r="22" spans="1:16" ht="12.75">
      <c r="A22" s="38" t="s">
        <v>23</v>
      </c>
      <c r="B22" s="1">
        <v>160000</v>
      </c>
      <c r="C22" s="2"/>
      <c r="D22" s="2"/>
      <c r="E22" s="2"/>
      <c r="F22" s="2"/>
      <c r="G22" s="2"/>
      <c r="H22" s="2"/>
      <c r="I22" s="7"/>
      <c r="J22" s="7">
        <f t="shared" si="1"/>
        <v>160000</v>
      </c>
      <c r="K22" s="2"/>
      <c r="L22" s="2"/>
      <c r="M22" s="6"/>
      <c r="N22" s="6"/>
      <c r="O22" s="3"/>
      <c r="P22" s="14">
        <f t="shared" si="0"/>
        <v>160000</v>
      </c>
    </row>
    <row r="23" spans="1:16" ht="12.75">
      <c r="A23" s="38" t="s">
        <v>24</v>
      </c>
      <c r="B23" s="1">
        <v>0</v>
      </c>
      <c r="C23" s="2"/>
      <c r="D23" s="2"/>
      <c r="E23" s="2"/>
      <c r="F23" s="2">
        <v>5000</v>
      </c>
      <c r="G23" s="2"/>
      <c r="H23" s="2"/>
      <c r="I23" s="7"/>
      <c r="J23" s="7">
        <f t="shared" si="1"/>
        <v>5000</v>
      </c>
      <c r="K23" s="2"/>
      <c r="L23" s="2"/>
      <c r="M23" s="6"/>
      <c r="N23" s="6"/>
      <c r="O23" s="3"/>
      <c r="P23" s="14">
        <f t="shared" si="0"/>
        <v>5000</v>
      </c>
    </row>
    <row r="24" spans="1:16" ht="12.75">
      <c r="A24" s="38" t="s">
        <v>25</v>
      </c>
      <c r="B24" s="1">
        <v>5000</v>
      </c>
      <c r="C24" s="2"/>
      <c r="D24" s="2">
        <v>0</v>
      </c>
      <c r="E24" s="2"/>
      <c r="F24" s="2">
        <v>1000</v>
      </c>
      <c r="G24" s="2"/>
      <c r="H24" s="2"/>
      <c r="I24" s="7"/>
      <c r="J24" s="7">
        <f t="shared" si="1"/>
        <v>6000</v>
      </c>
      <c r="K24" s="2"/>
      <c r="L24" s="2"/>
      <c r="M24" s="6"/>
      <c r="N24" s="6"/>
      <c r="O24" s="3"/>
      <c r="P24" s="14">
        <f t="shared" si="0"/>
        <v>6000</v>
      </c>
    </row>
    <row r="25" spans="1:16" ht="12.75">
      <c r="A25" s="38" t="s">
        <v>26</v>
      </c>
      <c r="B25" s="1">
        <v>5000</v>
      </c>
      <c r="C25" s="2"/>
      <c r="D25" s="2"/>
      <c r="E25" s="2"/>
      <c r="F25" s="2"/>
      <c r="G25" s="2"/>
      <c r="H25" s="2"/>
      <c r="I25" s="7"/>
      <c r="J25" s="7">
        <f t="shared" si="1"/>
        <v>5000</v>
      </c>
      <c r="K25" s="2"/>
      <c r="L25" s="2"/>
      <c r="M25" s="6"/>
      <c r="N25" s="6"/>
      <c r="O25" s="3"/>
      <c r="P25" s="14">
        <f t="shared" si="0"/>
        <v>5000</v>
      </c>
    </row>
    <row r="26" spans="1:16" s="60" customFormat="1" ht="15">
      <c r="A26" s="52">
        <v>322</v>
      </c>
      <c r="B26" s="53">
        <f>SUM(B20:B25)</f>
        <v>210000</v>
      </c>
      <c r="C26" s="54"/>
      <c r="D26" s="54">
        <f>SUM(D20:D25)</f>
        <v>10800</v>
      </c>
      <c r="E26" s="54">
        <f>SUM(E20:E25)</f>
        <v>5000</v>
      </c>
      <c r="F26" s="54">
        <f>SUM(F20:F25)</f>
        <v>175000</v>
      </c>
      <c r="G26" s="54"/>
      <c r="H26" s="54"/>
      <c r="I26" s="55">
        <f>SUM(I20:I25)</f>
        <v>8000</v>
      </c>
      <c r="J26" s="55">
        <f>SUM(J20:J25)</f>
        <v>408800</v>
      </c>
      <c r="K26" s="54"/>
      <c r="L26" s="54"/>
      <c r="M26" s="56"/>
      <c r="N26" s="56"/>
      <c r="O26" s="57"/>
      <c r="P26" s="58">
        <f t="shared" si="0"/>
        <v>408800</v>
      </c>
    </row>
    <row r="27" spans="1:16" ht="12.75">
      <c r="A27" s="38" t="s">
        <v>27</v>
      </c>
      <c r="B27" s="1">
        <v>10000</v>
      </c>
      <c r="C27" s="2"/>
      <c r="D27" s="2"/>
      <c r="E27" s="2"/>
      <c r="F27" s="2"/>
      <c r="G27" s="2"/>
      <c r="H27" s="2"/>
      <c r="I27" s="7"/>
      <c r="J27" s="7">
        <f aca="true" t="shared" si="2" ref="J27:J34">SUM(B27:I27)</f>
        <v>10000</v>
      </c>
      <c r="K27" s="2"/>
      <c r="L27" s="2"/>
      <c r="M27" s="6"/>
      <c r="N27" s="6"/>
      <c r="O27" s="3"/>
      <c r="P27" s="14">
        <f t="shared" si="0"/>
        <v>10000</v>
      </c>
    </row>
    <row r="28" spans="1:16" ht="12.75">
      <c r="A28" s="38" t="s">
        <v>28</v>
      </c>
      <c r="B28" s="1">
        <v>39000</v>
      </c>
      <c r="C28" s="2"/>
      <c r="D28" s="2"/>
      <c r="E28" s="2"/>
      <c r="F28" s="2"/>
      <c r="G28" s="2"/>
      <c r="H28" s="2"/>
      <c r="I28" s="7"/>
      <c r="J28" s="7">
        <f t="shared" si="2"/>
        <v>39000</v>
      </c>
      <c r="K28" s="2"/>
      <c r="L28" s="2"/>
      <c r="M28" s="6"/>
      <c r="N28" s="6"/>
      <c r="O28" s="3"/>
      <c r="P28" s="14">
        <f t="shared" si="0"/>
        <v>39000</v>
      </c>
    </row>
    <row r="29" spans="1:16" ht="12.75">
      <c r="A29" s="38" t="s">
        <v>29</v>
      </c>
      <c r="B29" s="1">
        <v>3000</v>
      </c>
      <c r="C29" s="2"/>
      <c r="D29" s="2"/>
      <c r="E29" s="2"/>
      <c r="F29" s="2"/>
      <c r="G29" s="2"/>
      <c r="H29" s="2"/>
      <c r="I29" s="7"/>
      <c r="J29" s="7">
        <f t="shared" si="2"/>
        <v>3000</v>
      </c>
      <c r="K29" s="2"/>
      <c r="L29" s="2"/>
      <c r="M29" s="6"/>
      <c r="N29" s="6"/>
      <c r="O29" s="3"/>
      <c r="P29" s="14">
        <f t="shared" si="0"/>
        <v>3000</v>
      </c>
    </row>
    <row r="30" spans="1:16" ht="12.75">
      <c r="A30" s="38" t="s">
        <v>30</v>
      </c>
      <c r="B30" s="1">
        <v>16000</v>
      </c>
      <c r="C30" s="2"/>
      <c r="D30" s="2"/>
      <c r="E30" s="2"/>
      <c r="F30" s="2"/>
      <c r="G30" s="2"/>
      <c r="H30" s="2"/>
      <c r="I30" s="7"/>
      <c r="J30" s="7">
        <f t="shared" si="2"/>
        <v>16000</v>
      </c>
      <c r="K30" s="2"/>
      <c r="L30" s="2"/>
      <c r="M30" s="6"/>
      <c r="N30" s="6"/>
      <c r="O30" s="3"/>
      <c r="P30" s="14">
        <f t="shared" si="0"/>
        <v>16000</v>
      </c>
    </row>
    <row r="31" spans="1:16" ht="12.75">
      <c r="A31" s="38" t="s">
        <v>31</v>
      </c>
      <c r="B31" s="1">
        <v>16000</v>
      </c>
      <c r="C31" s="2"/>
      <c r="D31" s="2"/>
      <c r="E31" s="2"/>
      <c r="F31" s="2">
        <v>5000</v>
      </c>
      <c r="G31" s="2"/>
      <c r="H31" s="2"/>
      <c r="I31" s="7"/>
      <c r="J31" s="7">
        <f t="shared" si="2"/>
        <v>21000</v>
      </c>
      <c r="K31" s="2"/>
      <c r="L31" s="2"/>
      <c r="M31" s="6"/>
      <c r="N31" s="6"/>
      <c r="O31" s="3"/>
      <c r="P31" s="14">
        <f t="shared" si="0"/>
        <v>21000</v>
      </c>
    </row>
    <row r="32" spans="1:16" ht="12.75">
      <c r="A32" s="38" t="s">
        <v>32</v>
      </c>
      <c r="B32" s="1">
        <v>2000</v>
      </c>
      <c r="C32" s="2"/>
      <c r="D32" s="2"/>
      <c r="E32" s="2"/>
      <c r="F32" s="2"/>
      <c r="G32" s="2"/>
      <c r="H32" s="2"/>
      <c r="I32" s="7"/>
      <c r="J32" s="7">
        <f t="shared" si="2"/>
        <v>2000</v>
      </c>
      <c r="K32" s="2"/>
      <c r="L32" s="2"/>
      <c r="M32" s="6"/>
      <c r="N32" s="6"/>
      <c r="O32" s="3"/>
      <c r="P32" s="14">
        <f t="shared" si="0"/>
        <v>2000</v>
      </c>
    </row>
    <row r="33" spans="1:16" ht="12.75">
      <c r="A33" s="38" t="s">
        <v>33</v>
      </c>
      <c r="B33" s="1">
        <v>12000</v>
      </c>
      <c r="C33" s="2"/>
      <c r="D33" s="2"/>
      <c r="E33" s="2"/>
      <c r="F33" s="2"/>
      <c r="G33" s="2"/>
      <c r="H33" s="2"/>
      <c r="I33" s="7"/>
      <c r="J33" s="7">
        <f t="shared" si="2"/>
        <v>12000</v>
      </c>
      <c r="K33" s="2"/>
      <c r="L33" s="2"/>
      <c r="M33" s="6"/>
      <c r="N33" s="6"/>
      <c r="O33" s="3"/>
      <c r="P33" s="14">
        <f t="shared" si="0"/>
        <v>12000</v>
      </c>
    </row>
    <row r="34" spans="1:16" ht="12.75">
      <c r="A34" s="38" t="s">
        <v>34</v>
      </c>
      <c r="B34" s="1">
        <v>5000</v>
      </c>
      <c r="C34" s="2"/>
      <c r="D34" s="2"/>
      <c r="E34" s="2"/>
      <c r="F34" s="2"/>
      <c r="G34" s="2"/>
      <c r="H34" s="2"/>
      <c r="I34" s="7"/>
      <c r="J34" s="7">
        <f t="shared" si="2"/>
        <v>5000</v>
      </c>
      <c r="K34" s="2"/>
      <c r="L34" s="2"/>
      <c r="M34" s="6"/>
      <c r="N34" s="6"/>
      <c r="O34" s="3"/>
      <c r="P34" s="14">
        <f t="shared" si="0"/>
        <v>5000</v>
      </c>
    </row>
    <row r="35" spans="1:16" s="59" customFormat="1" ht="15">
      <c r="A35" s="52">
        <v>323</v>
      </c>
      <c r="B35" s="53">
        <f>SUM(B27:B34)</f>
        <v>103000</v>
      </c>
      <c r="C35" s="54"/>
      <c r="D35" s="54">
        <f>SUM(D27:D34)</f>
        <v>0</v>
      </c>
      <c r="E35" s="54">
        <f>SUM(E27:E34)</f>
        <v>0</v>
      </c>
      <c r="F35" s="54">
        <f>SUM(F27:F34)</f>
        <v>5000</v>
      </c>
      <c r="G35" s="54"/>
      <c r="H35" s="54"/>
      <c r="I35" s="55">
        <f>SUM(I27:I34)</f>
        <v>0</v>
      </c>
      <c r="J35" s="55">
        <f>SUM(J27:J34)</f>
        <v>108000</v>
      </c>
      <c r="K35" s="54"/>
      <c r="L35" s="54"/>
      <c r="M35" s="56"/>
      <c r="N35" s="56"/>
      <c r="O35" s="57"/>
      <c r="P35" s="58">
        <f t="shared" si="0"/>
        <v>108000</v>
      </c>
    </row>
    <row r="36" spans="1:16" ht="12.75">
      <c r="A36" s="38" t="s">
        <v>35</v>
      </c>
      <c r="B36" s="1">
        <v>2000</v>
      </c>
      <c r="C36" s="2"/>
      <c r="D36" s="2"/>
      <c r="E36" s="2"/>
      <c r="F36" s="2"/>
      <c r="G36" s="2"/>
      <c r="H36" s="2"/>
      <c r="I36" s="7">
        <v>8000</v>
      </c>
      <c r="J36" s="7">
        <f>SUM(B36:I36)</f>
        <v>10000</v>
      </c>
      <c r="K36" s="2"/>
      <c r="L36" s="2"/>
      <c r="M36" s="6"/>
      <c r="N36" s="6"/>
      <c r="O36" s="3"/>
      <c r="P36" s="14">
        <f t="shared" si="0"/>
        <v>10000</v>
      </c>
    </row>
    <row r="37" spans="1:16" ht="12.75">
      <c r="A37" s="38" t="s">
        <v>36</v>
      </c>
      <c r="B37" s="1">
        <v>1000</v>
      </c>
      <c r="C37" s="2"/>
      <c r="D37" s="2"/>
      <c r="E37" s="2"/>
      <c r="F37" s="2"/>
      <c r="G37" s="2"/>
      <c r="H37" s="2"/>
      <c r="I37" s="7"/>
      <c r="J37" s="7">
        <f>SUM(B37:I37)</f>
        <v>1000</v>
      </c>
      <c r="K37" s="2"/>
      <c r="L37" s="2"/>
      <c r="M37" s="6"/>
      <c r="N37" s="6"/>
      <c r="O37" s="3"/>
      <c r="P37" s="14">
        <f t="shared" si="0"/>
        <v>1000</v>
      </c>
    </row>
    <row r="38" spans="1:16" ht="12.75">
      <c r="A38" s="38" t="s">
        <v>37</v>
      </c>
      <c r="B38" s="1">
        <v>1000</v>
      </c>
      <c r="C38" s="2"/>
      <c r="D38" s="2"/>
      <c r="E38" s="2"/>
      <c r="F38" s="2"/>
      <c r="G38" s="2"/>
      <c r="H38" s="2"/>
      <c r="I38" s="7"/>
      <c r="J38" s="7">
        <f>SUM(B38:I38)</f>
        <v>1000</v>
      </c>
      <c r="K38" s="2"/>
      <c r="L38" s="2"/>
      <c r="M38" s="6"/>
      <c r="N38" s="6"/>
      <c r="O38" s="3"/>
      <c r="P38" s="14">
        <f t="shared" si="0"/>
        <v>1000</v>
      </c>
    </row>
    <row r="39" spans="1:16" ht="12.75">
      <c r="A39" s="38" t="s">
        <v>38</v>
      </c>
      <c r="B39" s="1">
        <v>0</v>
      </c>
      <c r="C39" s="2"/>
      <c r="D39" s="2"/>
      <c r="E39" s="2"/>
      <c r="F39" s="2"/>
      <c r="G39" s="2"/>
      <c r="H39" s="2"/>
      <c r="I39" s="7"/>
      <c r="J39" s="7">
        <f>SUM(B39:I39)</f>
        <v>0</v>
      </c>
      <c r="K39" s="2"/>
      <c r="L39" s="2"/>
      <c r="M39" s="6"/>
      <c r="N39" s="6"/>
      <c r="O39" s="3"/>
      <c r="P39" s="14">
        <f t="shared" si="0"/>
        <v>0</v>
      </c>
    </row>
    <row r="40" spans="1:16" ht="12.75">
      <c r="A40" s="38" t="s">
        <v>39</v>
      </c>
      <c r="B40" s="1">
        <v>5000</v>
      </c>
      <c r="C40" s="2"/>
      <c r="D40" s="2">
        <v>5000</v>
      </c>
      <c r="E40" s="2">
        <v>1600</v>
      </c>
      <c r="F40" s="2"/>
      <c r="G40" s="2"/>
      <c r="H40" s="2"/>
      <c r="I40" s="7">
        <v>6000</v>
      </c>
      <c r="J40" s="7">
        <f>SUM(B40:I40)</f>
        <v>17600</v>
      </c>
      <c r="K40" s="2"/>
      <c r="L40" s="2"/>
      <c r="M40" s="6"/>
      <c r="N40" s="6">
        <v>5000</v>
      </c>
      <c r="O40" s="3"/>
      <c r="P40" s="14">
        <f t="shared" si="0"/>
        <v>22600</v>
      </c>
    </row>
    <row r="41" spans="1:16" s="60" customFormat="1" ht="15">
      <c r="A41" s="52">
        <v>329</v>
      </c>
      <c r="B41" s="53">
        <f>SUM(B36:B40)</f>
        <v>9000</v>
      </c>
      <c r="C41" s="54"/>
      <c r="D41" s="54">
        <f>SUM(D35:D40)</f>
        <v>5000</v>
      </c>
      <c r="E41" s="54">
        <f>SUM(E36:E40)</f>
        <v>1600</v>
      </c>
      <c r="F41" s="54">
        <f>SUM(F36:F40)</f>
        <v>0</v>
      </c>
      <c r="G41" s="54"/>
      <c r="H41" s="54"/>
      <c r="I41" s="55">
        <f>SUM(I36:I40)</f>
        <v>14000</v>
      </c>
      <c r="J41" s="55">
        <f>SUM(J36:J40)</f>
        <v>29600</v>
      </c>
      <c r="K41" s="54"/>
      <c r="L41" s="54"/>
      <c r="M41" s="56"/>
      <c r="N41" s="56">
        <f>SUM(N36:N40)</f>
        <v>5000</v>
      </c>
      <c r="O41" s="57"/>
      <c r="P41" s="58">
        <f t="shared" si="0"/>
        <v>34600</v>
      </c>
    </row>
    <row r="42" spans="1:16" ht="12.75">
      <c r="A42" s="38" t="s">
        <v>40</v>
      </c>
      <c r="B42" s="1"/>
      <c r="C42" s="2"/>
      <c r="D42" s="2"/>
      <c r="E42" s="2"/>
      <c r="F42" s="2"/>
      <c r="G42" s="2"/>
      <c r="H42" s="2"/>
      <c r="I42" s="7"/>
      <c r="J42" s="7">
        <f>SUM(B42:I42)</f>
        <v>0</v>
      </c>
      <c r="K42" s="2"/>
      <c r="L42" s="2"/>
      <c r="M42" s="6"/>
      <c r="N42" s="6"/>
      <c r="O42" s="3"/>
      <c r="P42" s="14">
        <f t="shared" si="0"/>
        <v>0</v>
      </c>
    </row>
    <row r="43" spans="1:16" ht="12.75">
      <c r="A43" s="38" t="s">
        <v>41</v>
      </c>
      <c r="B43" s="1">
        <v>3000</v>
      </c>
      <c r="C43" s="2"/>
      <c r="D43" s="2"/>
      <c r="E43" s="2"/>
      <c r="F43" s="2"/>
      <c r="G43" s="2"/>
      <c r="H43" s="2"/>
      <c r="I43" s="7"/>
      <c r="J43" s="7">
        <f>SUM(B43:I43)</f>
        <v>3000</v>
      </c>
      <c r="K43" s="2"/>
      <c r="L43" s="2"/>
      <c r="M43" s="6"/>
      <c r="N43" s="6">
        <v>1000</v>
      </c>
      <c r="O43" s="3"/>
      <c r="P43" s="14">
        <f t="shared" si="0"/>
        <v>4000</v>
      </c>
    </row>
    <row r="44" spans="1:16" ht="12.75">
      <c r="A44" s="38" t="s">
        <v>42</v>
      </c>
      <c r="B44" s="1"/>
      <c r="C44" s="2"/>
      <c r="D44" s="2"/>
      <c r="E44" s="2"/>
      <c r="F44" s="2"/>
      <c r="G44" s="2"/>
      <c r="H44" s="2"/>
      <c r="I44" s="7"/>
      <c r="J44" s="7">
        <f>SUM(B44:I44)</f>
        <v>0</v>
      </c>
      <c r="K44" s="2"/>
      <c r="L44" s="2"/>
      <c r="M44" s="6"/>
      <c r="N44" s="6"/>
      <c r="O44" s="3"/>
      <c r="P44" s="14">
        <f t="shared" si="0"/>
        <v>0</v>
      </c>
    </row>
    <row r="45" spans="1:16" s="60" customFormat="1" ht="15">
      <c r="A45" s="52">
        <v>343</v>
      </c>
      <c r="B45" s="53">
        <f>SUM(B42:B44)</f>
        <v>3000</v>
      </c>
      <c r="C45" s="54"/>
      <c r="D45" s="54">
        <v>0</v>
      </c>
      <c r="E45" s="54">
        <f>SUM(E42:E44)</f>
        <v>0</v>
      </c>
      <c r="F45" s="54">
        <f>SUM(F42:F44)</f>
        <v>0</v>
      </c>
      <c r="G45" s="54"/>
      <c r="H45" s="54"/>
      <c r="I45" s="55">
        <f>SUM(I42:I44)</f>
        <v>0</v>
      </c>
      <c r="J45" s="55">
        <f>SUM(J42:J44)</f>
        <v>3000</v>
      </c>
      <c r="K45" s="54"/>
      <c r="L45" s="54"/>
      <c r="M45" s="56"/>
      <c r="N45" s="56">
        <f>SUM(N42:N44)</f>
        <v>1000</v>
      </c>
      <c r="O45" s="57"/>
      <c r="P45" s="58">
        <f t="shared" si="0"/>
        <v>4000</v>
      </c>
    </row>
    <row r="46" spans="1:16" ht="12.75">
      <c r="A46" s="38" t="s">
        <v>43</v>
      </c>
      <c r="B46" s="1"/>
      <c r="C46" s="2"/>
      <c r="D46" s="2"/>
      <c r="E46" s="2"/>
      <c r="F46" s="2"/>
      <c r="G46" s="2"/>
      <c r="H46" s="2"/>
      <c r="I46" s="7"/>
      <c r="J46" s="7"/>
      <c r="K46" s="2"/>
      <c r="L46" s="2"/>
      <c r="M46" s="6"/>
      <c r="N46" s="6"/>
      <c r="O46" s="3"/>
      <c r="P46" s="14">
        <f t="shared" si="0"/>
        <v>0</v>
      </c>
    </row>
    <row r="47" spans="1:16" ht="15">
      <c r="A47" s="52">
        <v>381</v>
      </c>
      <c r="B47" s="53">
        <f>SUM(B46)</f>
        <v>0</v>
      </c>
      <c r="C47" s="2"/>
      <c r="D47" s="2"/>
      <c r="E47" s="2"/>
      <c r="F47" s="2"/>
      <c r="G47" s="2"/>
      <c r="H47" s="2"/>
      <c r="I47" s="7"/>
      <c r="J47" s="7"/>
      <c r="K47" s="2"/>
      <c r="L47" s="2"/>
      <c r="M47" s="6"/>
      <c r="N47" s="6"/>
      <c r="O47" s="3"/>
      <c r="P47" s="14"/>
    </row>
    <row r="48" spans="1:16" ht="12.75">
      <c r="A48" s="38" t="s">
        <v>44</v>
      </c>
      <c r="B48" s="1">
        <v>0</v>
      </c>
      <c r="C48" s="2"/>
      <c r="D48" s="2">
        <v>20000</v>
      </c>
      <c r="E48" s="2"/>
      <c r="F48" s="2">
        <v>5000</v>
      </c>
      <c r="G48" s="2"/>
      <c r="H48" s="2"/>
      <c r="I48" s="7"/>
      <c r="J48" s="7">
        <f>SUM(B48:I48)</f>
        <v>25000</v>
      </c>
      <c r="K48" s="2"/>
      <c r="L48" s="2"/>
      <c r="M48" s="6"/>
      <c r="N48" s="6"/>
      <c r="O48" s="3"/>
      <c r="P48" s="14">
        <f t="shared" si="0"/>
        <v>25000</v>
      </c>
    </row>
    <row r="49" spans="1:16" ht="12.75">
      <c r="A49" s="38" t="s">
        <v>45</v>
      </c>
      <c r="B49" s="1"/>
      <c r="C49" s="2"/>
      <c r="D49" s="2"/>
      <c r="E49" s="2"/>
      <c r="F49" s="2"/>
      <c r="G49" s="2"/>
      <c r="H49" s="2"/>
      <c r="I49" s="7">
        <v>0</v>
      </c>
      <c r="J49" s="7">
        <f>SUM(B49:I49)</f>
        <v>0</v>
      </c>
      <c r="K49" s="2"/>
      <c r="L49" s="2"/>
      <c r="M49" s="6"/>
      <c r="N49" s="6"/>
      <c r="O49" s="3"/>
      <c r="P49" s="14">
        <f t="shared" si="0"/>
        <v>0</v>
      </c>
    </row>
    <row r="50" spans="1:16" ht="12.75">
      <c r="A50" s="38" t="s">
        <v>46</v>
      </c>
      <c r="B50" s="1"/>
      <c r="C50" s="2"/>
      <c r="D50" s="2"/>
      <c r="E50" s="2"/>
      <c r="F50" s="2"/>
      <c r="G50" s="2"/>
      <c r="H50" s="2"/>
      <c r="I50" s="2">
        <v>0</v>
      </c>
      <c r="J50" s="7">
        <f>SUM(B50:I50)</f>
        <v>0</v>
      </c>
      <c r="K50" s="2"/>
      <c r="L50" s="2"/>
      <c r="M50" s="6"/>
      <c r="N50" s="6"/>
      <c r="O50" s="3"/>
      <c r="P50" s="14">
        <f t="shared" si="0"/>
        <v>0</v>
      </c>
    </row>
    <row r="51" spans="1:16" ht="12.75">
      <c r="A51" s="38" t="s">
        <v>47</v>
      </c>
      <c r="B51" s="23"/>
      <c r="C51" s="2"/>
      <c r="D51" s="2"/>
      <c r="E51" s="2"/>
      <c r="F51" s="2"/>
      <c r="G51" s="2"/>
      <c r="H51" s="2"/>
      <c r="I51" s="2"/>
      <c r="J51" s="7">
        <f>SUM(B51:I51)</f>
        <v>0</v>
      </c>
      <c r="K51" s="2"/>
      <c r="L51" s="2"/>
      <c r="M51" s="2"/>
      <c r="N51" s="2"/>
      <c r="O51" s="2"/>
      <c r="P51" s="14">
        <f t="shared" si="0"/>
        <v>0</v>
      </c>
    </row>
    <row r="52" spans="1:16" ht="12.75">
      <c r="A52" s="38" t="s">
        <v>48</v>
      </c>
      <c r="B52" s="26"/>
      <c r="C52" s="24"/>
      <c r="D52" s="24">
        <v>5000</v>
      </c>
      <c r="E52" s="24"/>
      <c r="F52" s="24"/>
      <c r="G52" s="24"/>
      <c r="H52" s="24"/>
      <c r="I52" s="2"/>
      <c r="J52" s="7">
        <f>SUM(B52:I52)</f>
        <v>5000</v>
      </c>
      <c r="K52" s="24"/>
      <c r="L52" s="24"/>
      <c r="M52" s="24"/>
      <c r="N52" s="24"/>
      <c r="O52" s="24"/>
      <c r="P52" s="14">
        <f t="shared" si="0"/>
        <v>5000</v>
      </c>
    </row>
    <row r="53" spans="1:16" s="60" customFormat="1" ht="15">
      <c r="A53" s="52">
        <v>422</v>
      </c>
      <c r="B53" s="61">
        <f>SUM(B48:B52)</f>
        <v>0</v>
      </c>
      <c r="C53" s="62"/>
      <c r="D53" s="62">
        <f>SUM(D48:D52)</f>
        <v>25000</v>
      </c>
      <c r="E53" s="62">
        <f>SUM(E46:E52)</f>
        <v>0</v>
      </c>
      <c r="F53" s="62">
        <f>SUM(F46:F52)</f>
        <v>5000</v>
      </c>
      <c r="G53" s="62"/>
      <c r="H53" s="62"/>
      <c r="I53" s="54"/>
      <c r="J53" s="55">
        <f>SUM(J46:J52)</f>
        <v>30000</v>
      </c>
      <c r="K53" s="62"/>
      <c r="L53" s="62"/>
      <c r="M53" s="62"/>
      <c r="N53" s="62"/>
      <c r="O53" s="62"/>
      <c r="P53" s="58">
        <f t="shared" si="0"/>
        <v>30000</v>
      </c>
    </row>
    <row r="54" spans="1:16" ht="12.75">
      <c r="A54" s="38" t="s">
        <v>49</v>
      </c>
      <c r="B54" s="26"/>
      <c r="C54" s="24"/>
      <c r="D54" s="24"/>
      <c r="E54" s="24"/>
      <c r="F54" s="24"/>
      <c r="G54" s="24"/>
      <c r="H54" s="24"/>
      <c r="I54" s="2"/>
      <c r="J54" s="7">
        <f aca="true" t="shared" si="3" ref="J54:J59">SUM(B54:I54)</f>
        <v>0</v>
      </c>
      <c r="K54" s="24"/>
      <c r="L54" s="24"/>
      <c r="M54" s="24"/>
      <c r="N54" s="24"/>
      <c r="O54" s="24"/>
      <c r="P54" s="14">
        <f t="shared" si="0"/>
        <v>0</v>
      </c>
    </row>
    <row r="55" spans="1:16" ht="12.75">
      <c r="A55" s="39" t="s">
        <v>50</v>
      </c>
      <c r="B55" s="27"/>
      <c r="C55" s="24"/>
      <c r="D55" s="24"/>
      <c r="E55" s="24"/>
      <c r="F55" s="24"/>
      <c r="G55" s="24"/>
      <c r="H55" s="24"/>
      <c r="I55" s="2"/>
      <c r="J55" s="7">
        <f t="shared" si="3"/>
        <v>0</v>
      </c>
      <c r="K55" s="24"/>
      <c r="L55" s="24"/>
      <c r="M55" s="24"/>
      <c r="N55" s="24"/>
      <c r="O55" s="24"/>
      <c r="P55" s="14">
        <f t="shared" si="0"/>
        <v>0</v>
      </c>
    </row>
    <row r="56" spans="1:16" ht="12.75">
      <c r="A56" s="39" t="s">
        <v>51</v>
      </c>
      <c r="B56" s="26"/>
      <c r="C56" s="24"/>
      <c r="D56" s="24"/>
      <c r="E56" s="24"/>
      <c r="F56" s="24"/>
      <c r="G56" s="24"/>
      <c r="H56" s="24"/>
      <c r="I56" s="2"/>
      <c r="J56" s="7">
        <f t="shared" si="3"/>
        <v>0</v>
      </c>
      <c r="K56" s="24"/>
      <c r="L56" s="24"/>
      <c r="M56" s="24"/>
      <c r="N56" s="29"/>
      <c r="O56" s="29"/>
      <c r="P56" s="14">
        <f t="shared" si="0"/>
        <v>0</v>
      </c>
    </row>
    <row r="57" spans="1:16" ht="12.75">
      <c r="A57" s="38" t="s">
        <v>52</v>
      </c>
      <c r="B57" s="23"/>
      <c r="C57" s="2"/>
      <c r="D57" s="2"/>
      <c r="E57" s="2"/>
      <c r="F57" s="2"/>
      <c r="G57" s="2"/>
      <c r="H57" s="2"/>
      <c r="I57" s="2"/>
      <c r="J57" s="7">
        <f t="shared" si="3"/>
        <v>0</v>
      </c>
      <c r="K57" s="2"/>
      <c r="L57" s="2"/>
      <c r="M57" s="2"/>
      <c r="N57" s="6"/>
      <c r="O57" s="6"/>
      <c r="P57" s="14">
        <f t="shared" si="0"/>
        <v>0</v>
      </c>
    </row>
    <row r="58" spans="1:16" ht="12.75">
      <c r="A58" s="50" t="s">
        <v>53</v>
      </c>
      <c r="B58" s="48">
        <v>3000000</v>
      </c>
      <c r="C58" s="49"/>
      <c r="D58" s="49">
        <v>2000000</v>
      </c>
      <c r="E58" s="49"/>
      <c r="F58" s="49"/>
      <c r="G58" s="49"/>
      <c r="H58" s="49"/>
      <c r="I58" s="45"/>
      <c r="J58" s="46">
        <f t="shared" si="3"/>
        <v>5000000</v>
      </c>
      <c r="K58" s="49"/>
      <c r="L58" s="49"/>
      <c r="M58" s="49"/>
      <c r="N58" s="51"/>
      <c r="O58" s="51"/>
      <c r="P58" s="47">
        <f t="shared" si="0"/>
        <v>5000000</v>
      </c>
    </row>
    <row r="59" spans="1:16" ht="13.5" thickBot="1">
      <c r="A59" s="40" t="s">
        <v>54</v>
      </c>
      <c r="B59" s="28"/>
      <c r="C59" s="22"/>
      <c r="D59" s="22"/>
      <c r="E59" s="22"/>
      <c r="F59" s="22"/>
      <c r="G59" s="22"/>
      <c r="H59" s="22"/>
      <c r="I59" s="22"/>
      <c r="J59" s="7">
        <f t="shared" si="3"/>
        <v>0</v>
      </c>
      <c r="K59" s="22"/>
      <c r="L59" s="22"/>
      <c r="M59" s="22"/>
      <c r="N59" s="25"/>
      <c r="O59" s="25"/>
      <c r="P59" s="14">
        <f t="shared" si="0"/>
        <v>0</v>
      </c>
    </row>
    <row r="60" spans="1:16" s="60" customFormat="1" ht="16.5" thickBot="1" thickTop="1">
      <c r="A60" s="63" t="s">
        <v>55</v>
      </c>
      <c r="B60" s="64">
        <f>SUM(B9+B11+B14+B19+B26+B35+B41+B45+B47+B53+B58)</f>
        <v>3380000</v>
      </c>
      <c r="C60" s="64">
        <f>SUM(C6:C55)</f>
        <v>0</v>
      </c>
      <c r="D60" s="64">
        <v>2181000</v>
      </c>
      <c r="E60" s="64">
        <f>SUM(E19+E26+E35+E41+E45+E53)</f>
        <v>6600</v>
      </c>
      <c r="F60" s="64">
        <f>SUM(F19+F26+F35+F41+F45+F53)</f>
        <v>185000</v>
      </c>
      <c r="G60" s="64">
        <f>SUM(G26)</f>
        <v>0</v>
      </c>
      <c r="H60" s="64">
        <f>SUM(H19)</f>
        <v>6000</v>
      </c>
      <c r="I60" s="64">
        <f>SUM(I19+I26+I35+I41+I45)</f>
        <v>22000</v>
      </c>
      <c r="J60" s="64">
        <f>SUM(J9+J11+J14+J19+J26+J35+J41+J45+J47+J53+J58)</f>
        <v>5780600</v>
      </c>
      <c r="K60" s="64">
        <f>SUM(K6:K59)</f>
        <v>0</v>
      </c>
      <c r="L60" s="64">
        <f>SUM(L6:L55)</f>
        <v>0</v>
      </c>
      <c r="M60" s="64">
        <f>SUM(M6:M55)</f>
        <v>0</v>
      </c>
      <c r="N60" s="64">
        <f>SUM(N9+N11+N14+N19+N26+N35+N41+N45+N47+N53+N58)</f>
        <v>39000</v>
      </c>
      <c r="O60" s="64">
        <f>SUM(O9+O11+O14+O19)</f>
        <v>3226700</v>
      </c>
      <c r="P60" s="64">
        <f>SUM(P9+P11+P14+P19+P26+P35+P41++P45+P53+P58)</f>
        <v>9046300</v>
      </c>
    </row>
    <row r="61" spans="1:16" ht="13.5" thickTop="1">
      <c r="A61" s="41"/>
      <c r="B61" s="10"/>
      <c r="C61" s="10"/>
      <c r="D61" s="10"/>
      <c r="E61" s="10"/>
      <c r="F61" s="10"/>
      <c r="G61" s="10"/>
      <c r="H61" s="10"/>
      <c r="I61" s="10"/>
      <c r="J61" s="10"/>
      <c r="K61" s="9"/>
      <c r="L61" s="9"/>
      <c r="M61" s="9"/>
      <c r="N61" s="9"/>
      <c r="O61" s="9"/>
      <c r="P61" s="9"/>
    </row>
    <row r="62" spans="1:16" ht="12.75">
      <c r="A62" s="42"/>
      <c r="B62" s="12"/>
      <c r="C62" s="12"/>
      <c r="D62" s="12"/>
      <c r="E62" s="12"/>
      <c r="F62" s="12"/>
      <c r="G62" s="12"/>
      <c r="H62" s="12"/>
      <c r="I62" s="12"/>
      <c r="J62" s="12"/>
      <c r="K62" s="11"/>
      <c r="L62" s="11"/>
      <c r="M62" s="11"/>
      <c r="N62" s="11"/>
      <c r="O62" s="11"/>
      <c r="P62" s="11"/>
    </row>
    <row r="63" spans="1:16" ht="18">
      <c r="A63" s="73"/>
      <c r="B63" s="70"/>
      <c r="C63" s="32"/>
      <c r="D63" s="32"/>
      <c r="E63" s="12"/>
      <c r="F63" s="12"/>
      <c r="G63" s="12"/>
      <c r="H63" s="12"/>
      <c r="I63" s="12"/>
      <c r="J63" s="12"/>
      <c r="K63" s="11"/>
      <c r="L63" s="11"/>
      <c r="M63" s="11"/>
      <c r="N63" s="11"/>
      <c r="O63" s="11"/>
      <c r="P63" s="11"/>
    </row>
    <row r="64" spans="1:16" ht="12.75">
      <c r="A64" s="4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2.75">
      <c r="A65" s="4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8">
      <c r="A66" s="95" t="s">
        <v>81</v>
      </c>
      <c r="B66" s="96"/>
      <c r="C66" s="96"/>
      <c r="D66" s="96"/>
      <c r="E66" s="43"/>
      <c r="F66" s="43"/>
      <c r="G66" s="43"/>
      <c r="H66" s="43"/>
      <c r="I66" s="43"/>
      <c r="J66" s="43"/>
      <c r="K66" s="44"/>
      <c r="L66" s="44"/>
      <c r="M66" s="44"/>
      <c r="N66" s="44"/>
      <c r="O66" s="44"/>
      <c r="P66" s="43"/>
    </row>
    <row r="67" spans="1:16" ht="15">
      <c r="A67" s="82"/>
      <c r="B67" s="83"/>
      <c r="C67" s="83"/>
      <c r="D67" s="8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.75">
      <c r="A68" s="78" t="s">
        <v>59</v>
      </c>
      <c r="B68" s="79"/>
      <c r="C68" s="84"/>
      <c r="D68" s="75" t="s">
        <v>58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85"/>
      <c r="B69" s="84"/>
      <c r="C69" s="84"/>
      <c r="D69" s="8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85" t="s">
        <v>60</v>
      </c>
      <c r="B70" s="80"/>
      <c r="C70" s="76"/>
      <c r="D70" s="81">
        <v>39000</v>
      </c>
      <c r="E70" s="71"/>
      <c r="F70" s="71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85" t="s">
        <v>61</v>
      </c>
      <c r="B71" s="80"/>
      <c r="C71" s="76"/>
      <c r="D71" s="81">
        <v>2000</v>
      </c>
      <c r="E71" s="72"/>
      <c r="F71" s="74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85" t="s">
        <v>62</v>
      </c>
      <c r="B72" s="80"/>
      <c r="C72" s="76"/>
      <c r="D72" s="81">
        <v>500</v>
      </c>
      <c r="E72" s="72"/>
      <c r="F72" s="74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86" t="s">
        <v>63</v>
      </c>
      <c r="B73" s="87"/>
      <c r="C73" s="76"/>
      <c r="D73" s="81">
        <v>1500</v>
      </c>
      <c r="E73" s="72"/>
      <c r="F73" s="74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.75">
      <c r="A74" s="88" t="s">
        <v>55</v>
      </c>
      <c r="B74" s="80"/>
      <c r="C74" s="76"/>
      <c r="D74" s="91">
        <f>SUM(D70:D73)</f>
        <v>43000</v>
      </c>
      <c r="E74" s="72"/>
      <c r="F74" s="74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89"/>
      <c r="B75" s="80"/>
      <c r="C75" s="76"/>
      <c r="D75" s="81"/>
      <c r="E75" s="72"/>
      <c r="F75" s="74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89" t="s">
        <v>66</v>
      </c>
      <c r="B76" s="80"/>
      <c r="C76" s="76"/>
      <c r="D76" s="93">
        <v>185000</v>
      </c>
      <c r="E76" s="72"/>
      <c r="F76" s="74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89" t="s">
        <v>64</v>
      </c>
      <c r="B77" s="80"/>
      <c r="C77" s="76"/>
      <c r="D77" s="93">
        <v>18000</v>
      </c>
      <c r="E77" s="72"/>
      <c r="F77" s="74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89" t="s">
        <v>65</v>
      </c>
      <c r="B78" s="80"/>
      <c r="C78" s="76"/>
      <c r="D78" s="93">
        <v>6000</v>
      </c>
      <c r="E78" s="72"/>
      <c r="F78" s="74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.75">
      <c r="A79" s="88" t="s">
        <v>55</v>
      </c>
      <c r="B79" s="80"/>
      <c r="C79" s="76"/>
      <c r="D79" s="94">
        <v>209000</v>
      </c>
      <c r="E79" s="72"/>
      <c r="F79" s="74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89"/>
      <c r="B80" s="80"/>
      <c r="C80" s="76"/>
      <c r="D80" s="81"/>
      <c r="E80" s="72"/>
      <c r="F80" s="74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89" t="s">
        <v>67</v>
      </c>
      <c r="B81" s="80"/>
      <c r="C81" s="76"/>
      <c r="D81" s="81">
        <v>3014700</v>
      </c>
      <c r="E81" s="72"/>
      <c r="F81" s="74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89" t="s">
        <v>68</v>
      </c>
      <c r="B82" s="80"/>
      <c r="C82" s="76"/>
      <c r="D82" s="81">
        <v>182000</v>
      </c>
      <c r="E82" s="72"/>
      <c r="F82" s="74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89" t="s">
        <v>69</v>
      </c>
      <c r="B83" s="80"/>
      <c r="C83" s="76"/>
      <c r="D83" s="81">
        <v>30000</v>
      </c>
      <c r="E83" s="72"/>
      <c r="F83" s="74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.75">
      <c r="A84" s="88" t="s">
        <v>55</v>
      </c>
      <c r="B84" s="80"/>
      <c r="C84" s="76"/>
      <c r="D84" s="91">
        <f>SUM(D81:D83)</f>
        <v>3226700</v>
      </c>
      <c r="E84" s="72"/>
      <c r="F84" s="74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89"/>
      <c r="B85" s="80"/>
      <c r="C85" s="76"/>
      <c r="D85" s="81"/>
      <c r="E85" s="72"/>
      <c r="F85" s="74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89" t="s">
        <v>70</v>
      </c>
      <c r="B86" s="80"/>
      <c r="C86" s="76"/>
      <c r="D86" s="81">
        <v>380000</v>
      </c>
      <c r="E86" s="72"/>
      <c r="F86" s="74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89" t="s">
        <v>71</v>
      </c>
      <c r="B87" s="80"/>
      <c r="C87" s="76"/>
      <c r="D87" s="81">
        <v>3000000</v>
      </c>
      <c r="E87" s="72"/>
      <c r="F87" s="74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.75">
      <c r="A88" s="88" t="s">
        <v>55</v>
      </c>
      <c r="B88" s="80"/>
      <c r="C88" s="76"/>
      <c r="D88" s="91">
        <v>3380000</v>
      </c>
      <c r="E88" s="72"/>
      <c r="F88" s="74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86"/>
      <c r="B89" s="87"/>
      <c r="C89" s="76"/>
      <c r="D89" s="81"/>
      <c r="E89" s="72"/>
      <c r="F89" s="74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89" t="s">
        <v>72</v>
      </c>
      <c r="B90" s="80"/>
      <c r="C90" s="76"/>
      <c r="D90" s="81">
        <v>119900</v>
      </c>
      <c r="E90" s="72"/>
      <c r="F90" s="74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89" t="s">
        <v>73</v>
      </c>
      <c r="B91" s="80"/>
      <c r="C91" s="76"/>
      <c r="D91" s="81">
        <v>6600</v>
      </c>
      <c r="E91" s="72"/>
      <c r="F91" s="74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89" t="s">
        <v>74</v>
      </c>
      <c r="B92" s="80"/>
      <c r="C92" s="76"/>
      <c r="D92" s="81">
        <v>16100</v>
      </c>
      <c r="E92" s="72"/>
      <c r="F92" s="74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89" t="s">
        <v>75</v>
      </c>
      <c r="B93" s="80"/>
      <c r="C93" s="76"/>
      <c r="D93" s="81">
        <v>4200</v>
      </c>
      <c r="E93" s="72"/>
      <c r="F93" s="74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89" t="s">
        <v>76</v>
      </c>
      <c r="B94" s="76"/>
      <c r="C94" s="76"/>
      <c r="D94" s="81">
        <v>31000</v>
      </c>
      <c r="E94" s="72"/>
      <c r="F94" s="74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89" t="s">
        <v>77</v>
      </c>
      <c r="B95" s="76"/>
      <c r="C95" s="76"/>
      <c r="D95" s="81">
        <v>9800</v>
      </c>
      <c r="E95" s="72"/>
      <c r="F95" s="74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89" t="s">
        <v>78</v>
      </c>
      <c r="B96" s="76"/>
      <c r="C96" s="76"/>
      <c r="D96" s="81">
        <v>2000000</v>
      </c>
      <c r="E96" s="72"/>
      <c r="F96" s="74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.75">
      <c r="A97" s="88" t="s">
        <v>55</v>
      </c>
      <c r="B97" s="76"/>
      <c r="C97" s="76"/>
      <c r="D97" s="91">
        <f>SUM(D90:D96)</f>
        <v>2187600</v>
      </c>
      <c r="E97" s="72"/>
      <c r="F97" s="74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89"/>
      <c r="B98" s="76"/>
      <c r="C98" s="76"/>
      <c r="D98" s="81"/>
      <c r="E98" s="72"/>
      <c r="F98" s="74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89"/>
      <c r="B99" s="76"/>
      <c r="C99" s="76"/>
      <c r="D99" s="81"/>
      <c r="E99" s="72"/>
      <c r="F99" s="74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.75">
      <c r="A100" s="77" t="s">
        <v>79</v>
      </c>
      <c r="B100" s="90"/>
      <c r="C100" s="76"/>
      <c r="D100" s="91">
        <v>9046300</v>
      </c>
      <c r="E100" s="72"/>
      <c r="F100" s="74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42"/>
      <c r="B101" s="72"/>
      <c r="C101" s="72"/>
      <c r="D101" s="72"/>
      <c r="E101" s="72"/>
      <c r="F101" s="74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2.75">
      <c r="A102" s="42"/>
      <c r="B102" s="72"/>
      <c r="C102" s="72"/>
      <c r="D102" s="72"/>
      <c r="E102" s="72"/>
      <c r="F102" s="74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2.75">
      <c r="A103" s="42"/>
      <c r="B103" s="72"/>
      <c r="C103" s="72"/>
      <c r="D103" s="72"/>
      <c r="E103" s="72"/>
      <c r="F103" s="74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2.75">
      <c r="A104" s="4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97" t="s">
        <v>82</v>
      </c>
      <c r="B105" s="12"/>
      <c r="C105" s="12"/>
      <c r="D105" s="12" t="s">
        <v>85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97" t="s">
        <v>83</v>
      </c>
      <c r="B106" s="12"/>
      <c r="C106" s="12"/>
      <c r="D106" s="12" t="s">
        <v>86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42" t="s">
        <v>84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2.75">
      <c r="A108" s="4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2.75">
      <c r="A109" s="4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</sheetData>
  <sheetProtection/>
  <printOptions/>
  <pageMargins left="0" right="0" top="0.984251968503937" bottom="0.984251968503937" header="0.5118110236220472" footer="0.5118110236220472"/>
  <pageSetup horizontalDpi="360" verticalDpi="36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osnovna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Korisnik</cp:lastModifiedBy>
  <cp:lastPrinted>2014-12-15T08:26:07Z</cp:lastPrinted>
  <dcterms:created xsi:type="dcterms:W3CDTF">2006-01-19T08:50:37Z</dcterms:created>
  <dcterms:modified xsi:type="dcterms:W3CDTF">2014-12-16T08:02:40Z</dcterms:modified>
  <cp:category/>
  <cp:version/>
  <cp:contentType/>
  <cp:contentStatus/>
</cp:coreProperties>
</file>